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GHIÊN CỨU KHOA HỌC\CẤP TRƯỜNG\De tai cap Truong 2020\Thông báo\TB đăng ký Thuyết minh 2020\"/>
    </mc:Choice>
  </mc:AlternateContent>
  <bookViews>
    <workbookView xWindow="0" yWindow="10800" windowWidth="20490" windowHeight="7740" activeTab="1"/>
  </bookViews>
  <sheets>
    <sheet name="12 tr" sheetId="4" r:id="rId1"/>
    <sheet name="14tr" sheetId="6" r:id="rId2"/>
    <sheet name="8tr" sheetId="5" r:id="rId3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6" l="1"/>
  <c r="F24" i="6"/>
  <c r="F23" i="6"/>
  <c r="F22" i="6"/>
  <c r="F18" i="6"/>
  <c r="F17" i="6"/>
  <c r="F16" i="6"/>
  <c r="F15" i="6"/>
  <c r="F19" i="6"/>
  <c r="F11" i="6"/>
  <c r="F12" i="6"/>
  <c r="F7" i="6"/>
  <c r="F6" i="6"/>
  <c r="F5" i="6"/>
  <c r="F26" i="6"/>
  <c r="F8" i="6"/>
  <c r="F16" i="5"/>
  <c r="F17" i="5"/>
  <c r="F18" i="5"/>
  <c r="F15" i="5"/>
  <c r="F19" i="5"/>
  <c r="F16" i="4"/>
  <c r="F17" i="4"/>
  <c r="F18" i="4"/>
  <c r="F15" i="4"/>
  <c r="F25" i="5"/>
  <c r="F24" i="5"/>
  <c r="F23" i="5"/>
  <c r="F22" i="5"/>
  <c r="F12" i="5"/>
  <c r="F11" i="5"/>
  <c r="F7" i="5"/>
  <c r="F6" i="5"/>
  <c r="F5" i="5"/>
  <c r="F22" i="4"/>
  <c r="F23" i="4"/>
  <c r="F24" i="4"/>
  <c r="F7" i="4"/>
  <c r="F6" i="4"/>
  <c r="F5" i="4"/>
  <c r="D28" i="6"/>
  <c r="G28" i="6"/>
  <c r="F8" i="5"/>
  <c r="F26" i="5"/>
  <c r="F8" i="4"/>
  <c r="F25" i="4"/>
  <c r="F26" i="4"/>
  <c r="F11" i="4"/>
  <c r="F12" i="4"/>
  <c r="D28" i="5"/>
  <c r="G28" i="5"/>
  <c r="F19" i="4"/>
  <c r="D28" i="4"/>
  <c r="G28" i="4"/>
</calcChain>
</file>

<file path=xl/comments1.xml><?xml version="1.0" encoding="utf-8"?>
<comments xmlns="http://schemas.openxmlformats.org/spreadsheetml/2006/main">
  <authors>
    <author>Windows User</author>
  </authors>
  <commentList>
    <comment ref="G5" authorId="0" shape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B6" authorId="0" shape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CNĐT chọn 1 công việc để ghi vào đây</t>
        </r>
      </text>
    </comment>
    <comment ref="D11" authorId="0" shape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Số lượng thay đổi tùy theo thực tế nghiên cứu</t>
        </r>
      </text>
    </comment>
  </commentList>
</comments>
</file>

<file path=xl/sharedStrings.xml><?xml version="1.0" encoding="utf-8"?>
<sst xmlns="http://schemas.openxmlformats.org/spreadsheetml/2006/main" count="173" uniqueCount="45">
  <si>
    <t xml:space="preserve"> I.   Chi tiền công của các thành viên thực hiện nhiệm vụ theo các chức danh</t>
  </si>
  <si>
    <t>STT</t>
  </si>
  <si>
    <t>Chức danh thực hiện nhiệm vụ</t>
  </si>
  <si>
    <t>Thành tiền</t>
  </si>
  <si>
    <t>Ghi chú</t>
  </si>
  <si>
    <t>Chủ nhiệm (Lương cho CNĐT)</t>
  </si>
  <si>
    <t>Tổng cộng</t>
  </si>
  <si>
    <t>Nội dung</t>
  </si>
  <si>
    <t>Số lượng</t>
  </si>
  <si>
    <t>Đơn giá</t>
  </si>
  <si>
    <t>Phô tô tài liệu</t>
  </si>
  <si>
    <t>Văn phòng phẩm</t>
  </si>
  <si>
    <t xml:space="preserve">Chủ nhiệm đề tài: </t>
  </si>
  <si>
    <t>Báo cáo viên trình bày tại Hội thảo</t>
  </si>
  <si>
    <t>(Tám triệu đồng chẵn)</t>
  </si>
  <si>
    <t>BẢNG TỔNG HỢP DỰ TOÁN KINH PHÍ ĐỀ TÀI CẤP CƠ SỞ NĂM …</t>
  </si>
  <si>
    <t>Số ngày công</t>
  </si>
  <si>
    <t>Hệ số tiền công</t>
  </si>
  <si>
    <t>Lương cơ sở</t>
  </si>
  <si>
    <t>Thành viên thực hiện, thư ký Hội đồng - Thu thập thông tin, tài liệu, dữ liệu; xử lý số liệu, phân tích thông tin, tài liệu, dữ liệu</t>
  </si>
  <si>
    <t>II. Chi điều tra, khảo sát, thu thập số liệu</t>
  </si>
  <si>
    <t>Đơn vị tính</t>
  </si>
  <si>
    <t>phiếu</t>
  </si>
  <si>
    <t>Điều tra, phỏng vấn sinh viên và giảng viên</t>
  </si>
  <si>
    <t xml:space="preserve">III. </t>
  </si>
  <si>
    <t>Chi cho Hội thảo Khoa học, Seminar</t>
  </si>
  <si>
    <t>Số buổi</t>
  </si>
  <si>
    <t>Định mức chi</t>
  </si>
  <si>
    <t xml:space="preserve">Thư ký </t>
  </si>
  <si>
    <t xml:space="preserve">Chủ trì </t>
  </si>
  <si>
    <t>Thành viên tham dự Hội thảo</t>
  </si>
  <si>
    <t>Áp dụng TT số 58/2011/TT-BTC ngày 11/5/2011.</t>
  </si>
  <si>
    <t>Phí quản lý (5%)</t>
  </si>
  <si>
    <t>đợt</t>
  </si>
  <si>
    <t>tờ</t>
  </si>
  <si>
    <t>In báo cáo tổng kết</t>
  </si>
  <si>
    <t>cuốn</t>
  </si>
  <si>
    <t>Áp dụng theo Điều 19 Quy chế chi tiêu nội bộ.</t>
  </si>
  <si>
    <t>IV. Chi khác</t>
  </si>
  <si>
    <t>IV. Tổng cộng (I)+(II)+(III)+(IV):</t>
  </si>
  <si>
    <t>Bằng chữ:</t>
  </si>
  <si>
    <t>Thành viên thực hiện, thư ký Hội đồng - Xây dựng Thuyết minh/ đánh giá thực trạng vấn đề/đề xuất giải pháp, kiến nghị</t>
  </si>
  <si>
    <t>(Mười hai triệu đồng chẵn)</t>
  </si>
  <si>
    <t>(Mười bốn triệu đồng chẵn)</t>
  </si>
  <si>
    <t>Áp dụng QĐ số 611/QĐ-ĐHNN ngày 18/07/2016 về việc ban hành một số mức chi đối với đề tài KH&amp;CN cấp cơ sở.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</si>
</sst>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i/>
      <sz val="11"/>
      <color rgb="FFFF000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5" fillId="0" borderId="0" xfId="0" applyFont="1" applyAlignment="1">
      <alignment vertical="top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/>
    </xf>
    <xf numFmtId="3" fontId="7" fillId="0" borderId="1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8" fillId="0" borderId="1" xfId="0" applyFont="1" applyBorder="1"/>
    <xf numFmtId="3" fontId="3" fillId="0" borderId="1" xfId="0" applyNumberFormat="1" applyFont="1" applyBorder="1" applyAlignment="1">
      <alignment horizontal="center" vertical="top"/>
    </xf>
    <xf numFmtId="0" fontId="3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0" fontId="8" fillId="0" borderId="1" xfId="0" applyFont="1" applyBorder="1" applyAlignment="1">
      <alignment wrapText="1"/>
    </xf>
    <xf numFmtId="0" fontId="3" fillId="0" borderId="1" xfId="0" applyFont="1" applyBorder="1"/>
    <xf numFmtId="0" fontId="9" fillId="0" borderId="1" xfId="0" applyFont="1" applyBorder="1" applyAlignment="1">
      <alignment horizontal="left" vertical="top"/>
    </xf>
    <xf numFmtId="0" fontId="3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top" wrapText="1"/>
    </xf>
    <xf numFmtId="0" fontId="9" fillId="2" borderId="0" xfId="0" applyFont="1" applyFill="1" applyBorder="1" applyAlignment="1"/>
    <xf numFmtId="3" fontId="9" fillId="2" borderId="0" xfId="0" applyNumberFormat="1" applyFont="1" applyFill="1" applyBorder="1" applyAlignment="1"/>
    <xf numFmtId="0" fontId="7" fillId="0" borderId="1" xfId="0" applyFont="1" applyBorder="1" applyAlignment="1">
      <alignment horizontal="center" vertical="top"/>
    </xf>
    <xf numFmtId="3" fontId="3" fillId="2" borderId="0" xfId="0" applyNumberFormat="1" applyFont="1" applyFill="1" applyBorder="1" applyAlignment="1"/>
    <xf numFmtId="0" fontId="10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10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 horizontal="center"/>
    </xf>
    <xf numFmtId="3" fontId="2" fillId="0" borderId="0" xfId="0" applyNumberFormat="1" applyFont="1"/>
    <xf numFmtId="0" fontId="8" fillId="0" borderId="2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9" fillId="3" borderId="6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9"/>
  <sheetViews>
    <sheetView topLeftCell="A13" workbookViewId="0">
      <selection activeCell="N18" sqref="N18"/>
    </sheetView>
  </sheetViews>
  <sheetFormatPr defaultRowHeight="15" x14ac:dyDescent="0.25"/>
  <cols>
    <col min="1" max="1" width="5.28515625" style="3" customWidth="1"/>
    <col min="2" max="2" width="21.28515625" style="3" customWidth="1"/>
    <col min="3" max="3" width="11" style="3" customWidth="1"/>
    <col min="4" max="4" width="11.5703125" style="3" customWidth="1"/>
    <col min="5" max="5" width="13.140625" style="3" customWidth="1"/>
    <col min="6" max="6" width="11.28515625" style="3" customWidth="1"/>
    <col min="7" max="7" width="17.42578125" style="3" customWidth="1"/>
    <col min="8" max="16384" width="9.140625" style="3"/>
  </cols>
  <sheetData>
    <row r="1" spans="1:7" ht="21" customHeight="1" x14ac:dyDescent="0.25">
      <c r="A1" s="70" t="s">
        <v>15</v>
      </c>
      <c r="B1" s="70"/>
      <c r="C1" s="70"/>
      <c r="D1" s="70"/>
      <c r="E1" s="70"/>
      <c r="F1" s="70"/>
      <c r="G1" s="70"/>
    </row>
    <row r="2" spans="1:7" ht="19.5" customHeight="1" x14ac:dyDescent="0.25">
      <c r="A2" s="1" t="s">
        <v>12</v>
      </c>
      <c r="B2" s="2"/>
      <c r="C2" s="2"/>
      <c r="D2" s="2"/>
      <c r="E2" s="2"/>
    </row>
    <row r="3" spans="1:7" x14ac:dyDescent="0.25">
      <c r="A3" s="67" t="s">
        <v>0</v>
      </c>
      <c r="B3" s="68"/>
      <c r="C3" s="68"/>
      <c r="D3" s="68"/>
      <c r="E3" s="68"/>
      <c r="F3" s="68"/>
      <c r="G3" s="69"/>
    </row>
    <row r="4" spans="1:7" ht="28.5" x14ac:dyDescent="0.25">
      <c r="A4" s="5" t="s">
        <v>1</v>
      </c>
      <c r="B4" s="6" t="s">
        <v>2</v>
      </c>
      <c r="C4" s="6" t="s">
        <v>16</v>
      </c>
      <c r="D4" s="6" t="s">
        <v>17</v>
      </c>
      <c r="E4" s="6" t="s">
        <v>18</v>
      </c>
      <c r="F4" s="15" t="s">
        <v>3</v>
      </c>
      <c r="G4" s="7" t="s">
        <v>4</v>
      </c>
    </row>
    <row r="5" spans="1:7" ht="30" x14ac:dyDescent="0.25">
      <c r="A5" s="8">
        <v>1</v>
      </c>
      <c r="B5" s="9" t="s">
        <v>5</v>
      </c>
      <c r="C5" s="8">
        <v>18</v>
      </c>
      <c r="D5" s="10">
        <v>0.2</v>
      </c>
      <c r="E5" s="11">
        <v>1490000</v>
      </c>
      <c r="F5" s="24">
        <f>C5*D5*E5</f>
        <v>5364000</v>
      </c>
      <c r="G5" s="58"/>
    </row>
    <row r="6" spans="1:7" ht="76.5" customHeight="1" x14ac:dyDescent="0.25">
      <c r="A6" s="8">
        <v>2</v>
      </c>
      <c r="B6" s="9" t="s">
        <v>41</v>
      </c>
      <c r="C6" s="8">
        <v>2</v>
      </c>
      <c r="D6" s="12">
        <v>0.13</v>
      </c>
      <c r="E6" s="11">
        <v>1490000</v>
      </c>
      <c r="F6" s="24">
        <f>C6*D6*E6</f>
        <v>387400</v>
      </c>
      <c r="G6" s="59"/>
    </row>
    <row r="7" spans="1:7" ht="90" x14ac:dyDescent="0.25">
      <c r="A7" s="8">
        <v>3</v>
      </c>
      <c r="B7" s="9" t="s">
        <v>19</v>
      </c>
      <c r="C7" s="8">
        <v>2</v>
      </c>
      <c r="D7" s="12">
        <v>0.13</v>
      </c>
      <c r="E7" s="11">
        <v>1490000</v>
      </c>
      <c r="F7" s="24">
        <f>C7*D7*E7</f>
        <v>387400</v>
      </c>
      <c r="G7" s="59"/>
    </row>
    <row r="8" spans="1:7" x14ac:dyDescent="0.25">
      <c r="A8" s="13"/>
      <c r="B8" s="14" t="s">
        <v>6</v>
      </c>
      <c r="C8" s="25"/>
      <c r="D8" s="8"/>
      <c r="E8" s="50"/>
      <c r="F8" s="17">
        <f>SUM(F5:F7)</f>
        <v>6138800</v>
      </c>
      <c r="G8" s="60"/>
    </row>
    <row r="9" spans="1:7" x14ac:dyDescent="0.25">
      <c r="A9" s="67" t="s">
        <v>20</v>
      </c>
      <c r="B9" s="68"/>
      <c r="C9" s="68"/>
      <c r="D9" s="68"/>
      <c r="E9" s="68"/>
      <c r="F9" s="68"/>
      <c r="G9" s="69"/>
    </row>
    <row r="10" spans="1:7" x14ac:dyDescent="0.25">
      <c r="A10" s="15" t="s">
        <v>1</v>
      </c>
      <c r="B10" s="15" t="s">
        <v>7</v>
      </c>
      <c r="C10" s="15" t="s">
        <v>21</v>
      </c>
      <c r="D10" s="15" t="s">
        <v>8</v>
      </c>
      <c r="E10" s="15" t="s">
        <v>9</v>
      </c>
      <c r="F10" s="15" t="s">
        <v>3</v>
      </c>
      <c r="G10" s="16"/>
    </row>
    <row r="11" spans="1:7" ht="33.75" customHeight="1" x14ac:dyDescent="0.25">
      <c r="A11" s="8">
        <v>1</v>
      </c>
      <c r="B11" s="9" t="s">
        <v>23</v>
      </c>
      <c r="C11" s="50" t="s">
        <v>22</v>
      </c>
      <c r="D11" s="8">
        <v>50</v>
      </c>
      <c r="E11" s="11">
        <v>30000</v>
      </c>
      <c r="F11" s="24">
        <f>D11*E11</f>
        <v>1500000</v>
      </c>
      <c r="G11" s="61" t="s">
        <v>31</v>
      </c>
    </row>
    <row r="12" spans="1:7" ht="21.75" customHeight="1" x14ac:dyDescent="0.25">
      <c r="A12" s="5"/>
      <c r="B12" s="29" t="s">
        <v>6</v>
      </c>
      <c r="C12" s="25"/>
      <c r="D12" s="5"/>
      <c r="E12" s="25"/>
      <c r="F12" s="17">
        <f>SUM(F11:F11)</f>
        <v>1500000</v>
      </c>
      <c r="G12" s="63"/>
    </row>
    <row r="13" spans="1:7" s="4" customFormat="1" ht="18.75" customHeight="1" x14ac:dyDescent="0.25">
      <c r="A13" s="18" t="s">
        <v>24</v>
      </c>
      <c r="B13" s="19" t="s">
        <v>25</v>
      </c>
      <c r="C13" s="19"/>
      <c r="D13" s="20"/>
      <c r="E13" s="21"/>
      <c r="F13" s="22"/>
      <c r="G13" s="23"/>
    </row>
    <row r="14" spans="1:7" s="38" customFormat="1" ht="22.5" customHeight="1" x14ac:dyDescent="0.25">
      <c r="A14" s="35" t="s">
        <v>1</v>
      </c>
      <c r="B14" s="35" t="s">
        <v>7</v>
      </c>
      <c r="C14" s="35" t="s">
        <v>26</v>
      </c>
      <c r="D14" s="35" t="s">
        <v>8</v>
      </c>
      <c r="E14" s="36" t="s">
        <v>27</v>
      </c>
      <c r="F14" s="35" t="s">
        <v>3</v>
      </c>
      <c r="G14" s="37"/>
    </row>
    <row r="15" spans="1:7" ht="31.5" customHeight="1" x14ac:dyDescent="0.25">
      <c r="A15" s="39">
        <v>1</v>
      </c>
      <c r="B15" s="45" t="s">
        <v>29</v>
      </c>
      <c r="C15" s="39">
        <v>1</v>
      </c>
      <c r="D15" s="39">
        <v>1</v>
      </c>
      <c r="E15" s="40">
        <v>250000</v>
      </c>
      <c r="F15" s="40">
        <f>C15*D15*E15</f>
        <v>250000</v>
      </c>
      <c r="G15" s="61" t="s">
        <v>44</v>
      </c>
    </row>
    <row r="16" spans="1:7" x14ac:dyDescent="0.25">
      <c r="A16" s="39">
        <v>2</v>
      </c>
      <c r="B16" s="45" t="s">
        <v>28</v>
      </c>
      <c r="C16" s="39">
        <v>1</v>
      </c>
      <c r="D16" s="39">
        <v>1</v>
      </c>
      <c r="E16" s="40">
        <v>150000</v>
      </c>
      <c r="F16" s="40">
        <f t="shared" ref="F16:F18" si="0">C16*D16*E16</f>
        <v>150000</v>
      </c>
      <c r="G16" s="62"/>
    </row>
    <row r="17" spans="1:7" ht="30" x14ac:dyDescent="0.25">
      <c r="A17" s="39">
        <v>3</v>
      </c>
      <c r="B17" s="45" t="s">
        <v>13</v>
      </c>
      <c r="C17" s="39">
        <v>1</v>
      </c>
      <c r="D17" s="39">
        <v>3</v>
      </c>
      <c r="E17" s="40">
        <v>150000</v>
      </c>
      <c r="F17" s="40">
        <f t="shared" si="0"/>
        <v>450000</v>
      </c>
      <c r="G17" s="62"/>
    </row>
    <row r="18" spans="1:7" ht="30" x14ac:dyDescent="0.25">
      <c r="A18" s="39">
        <v>4</v>
      </c>
      <c r="B18" s="46" t="s">
        <v>30</v>
      </c>
      <c r="C18" s="39">
        <v>1</v>
      </c>
      <c r="D18" s="39">
        <v>40</v>
      </c>
      <c r="E18" s="41">
        <v>50000</v>
      </c>
      <c r="F18" s="40">
        <f t="shared" si="0"/>
        <v>2000000</v>
      </c>
      <c r="G18" s="62"/>
    </row>
    <row r="19" spans="1:7" x14ac:dyDescent="0.25">
      <c r="A19" s="35"/>
      <c r="B19" s="42" t="s">
        <v>6</v>
      </c>
      <c r="C19" s="35"/>
      <c r="D19" s="43"/>
      <c r="E19" s="44"/>
      <c r="F19" s="44">
        <f>SUM(F15:F18)</f>
        <v>2850000</v>
      </c>
      <c r="G19" s="63"/>
    </row>
    <row r="20" spans="1:7" x14ac:dyDescent="0.25">
      <c r="A20" s="64" t="s">
        <v>38</v>
      </c>
      <c r="B20" s="65"/>
      <c r="C20" s="65"/>
      <c r="D20" s="65"/>
      <c r="E20" s="65"/>
      <c r="F20" s="65"/>
      <c r="G20" s="66"/>
    </row>
    <row r="21" spans="1:7" x14ac:dyDescent="0.25">
      <c r="A21" s="15" t="s">
        <v>1</v>
      </c>
      <c r="B21" s="15" t="s">
        <v>7</v>
      </c>
      <c r="C21" s="15" t="s">
        <v>21</v>
      </c>
      <c r="D21" s="15" t="s">
        <v>8</v>
      </c>
      <c r="E21" s="15" t="s">
        <v>9</v>
      </c>
      <c r="F21" s="15" t="s">
        <v>3</v>
      </c>
      <c r="G21" s="16"/>
    </row>
    <row r="22" spans="1:7" ht="42.75" customHeight="1" x14ac:dyDescent="0.25">
      <c r="A22" s="8">
        <v>1</v>
      </c>
      <c r="B22" s="26" t="s">
        <v>32</v>
      </c>
      <c r="C22" s="26"/>
      <c r="D22" s="8">
        <v>1</v>
      </c>
      <c r="E22" s="11">
        <v>600000</v>
      </c>
      <c r="F22" s="17">
        <f t="shared" ref="F22:F23" si="1">D22*E22</f>
        <v>600000</v>
      </c>
      <c r="G22" s="47" t="s">
        <v>37</v>
      </c>
    </row>
    <row r="23" spans="1:7" x14ac:dyDescent="0.25">
      <c r="A23" s="8">
        <v>2</v>
      </c>
      <c r="B23" s="26" t="s">
        <v>10</v>
      </c>
      <c r="C23" s="26">
        <v>0</v>
      </c>
      <c r="D23" s="8">
        <v>0</v>
      </c>
      <c r="E23" s="11">
        <v>450</v>
      </c>
      <c r="F23" s="17">
        <f t="shared" si="1"/>
        <v>0</v>
      </c>
      <c r="G23" s="27"/>
    </row>
    <row r="24" spans="1:7" x14ac:dyDescent="0.25">
      <c r="A24" s="8">
        <v>3</v>
      </c>
      <c r="B24" s="26" t="s">
        <v>35</v>
      </c>
      <c r="C24" s="26" t="s">
        <v>36</v>
      </c>
      <c r="D24" s="8">
        <v>13</v>
      </c>
      <c r="E24" s="11">
        <v>50000</v>
      </c>
      <c r="F24" s="17">
        <f>D24*E24</f>
        <v>650000</v>
      </c>
      <c r="G24" s="27"/>
    </row>
    <row r="25" spans="1:7" x14ac:dyDescent="0.25">
      <c r="A25" s="8">
        <v>4</v>
      </c>
      <c r="B25" s="26" t="s">
        <v>11</v>
      </c>
      <c r="C25" s="26" t="s">
        <v>33</v>
      </c>
      <c r="D25" s="8">
        <v>1</v>
      </c>
      <c r="E25" s="11">
        <v>261200</v>
      </c>
      <c r="F25" s="17">
        <f>D25*E25</f>
        <v>261200</v>
      </c>
      <c r="G25" s="27"/>
    </row>
    <row r="26" spans="1:7" x14ac:dyDescent="0.25">
      <c r="A26" s="28"/>
      <c r="B26" s="29" t="s">
        <v>6</v>
      </c>
      <c r="C26" s="29"/>
      <c r="D26" s="5"/>
      <c r="E26" s="25"/>
      <c r="F26" s="17">
        <f>SUM(F22:F25)</f>
        <v>1511200</v>
      </c>
      <c r="G26" s="16"/>
    </row>
    <row r="27" spans="1:7" x14ac:dyDescent="0.25">
      <c r="A27" s="30"/>
      <c r="B27" s="31"/>
      <c r="C27" s="31"/>
      <c r="D27" s="30"/>
      <c r="E27" s="32"/>
      <c r="F27" s="33"/>
      <c r="G27" s="34"/>
    </row>
    <row r="28" spans="1:7" x14ac:dyDescent="0.25">
      <c r="A28" s="48" t="s">
        <v>39</v>
      </c>
      <c r="B28" s="48"/>
      <c r="C28" s="48"/>
      <c r="D28" s="49">
        <f>F26+F19+F12+F8</f>
        <v>12000000</v>
      </c>
      <c r="E28" s="51"/>
      <c r="F28" s="51"/>
      <c r="G28" s="51">
        <f>12000000-D28</f>
        <v>0</v>
      </c>
    </row>
    <row r="29" spans="1:7" s="53" customFormat="1" x14ac:dyDescent="0.25">
      <c r="A29" s="54"/>
      <c r="B29" s="55" t="s">
        <v>40</v>
      </c>
      <c r="C29" s="54" t="s">
        <v>42</v>
      </c>
      <c r="E29" s="52"/>
      <c r="F29" s="56"/>
      <c r="G29" s="54"/>
    </row>
  </sheetData>
  <mergeCells count="6">
    <mergeCell ref="G15:G19"/>
    <mergeCell ref="A20:G20"/>
    <mergeCell ref="A3:G3"/>
    <mergeCell ref="A1:G1"/>
    <mergeCell ref="A9:G9"/>
    <mergeCell ref="G11:G12"/>
  </mergeCells>
  <pageMargins left="0.45" right="0.45" top="0.5" bottom="0.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14" workbookViewId="0">
      <selection activeCell="M24" sqref="M24"/>
    </sheetView>
  </sheetViews>
  <sheetFormatPr defaultRowHeight="15" x14ac:dyDescent="0.25"/>
  <cols>
    <col min="1" max="1" width="5.28515625" style="3" customWidth="1"/>
    <col min="2" max="2" width="21.28515625" style="3" customWidth="1"/>
    <col min="3" max="3" width="11" style="3" customWidth="1"/>
    <col min="4" max="4" width="11.5703125" style="3" customWidth="1"/>
    <col min="5" max="5" width="13.140625" style="3" customWidth="1"/>
    <col min="6" max="6" width="11.28515625" style="3" customWidth="1"/>
    <col min="7" max="7" width="17.42578125" style="3" customWidth="1"/>
    <col min="8" max="16384" width="9.140625" style="3"/>
  </cols>
  <sheetData>
    <row r="1" spans="1:8" ht="21" customHeight="1" x14ac:dyDescent="0.25">
      <c r="A1" s="70" t="s">
        <v>15</v>
      </c>
      <c r="B1" s="70"/>
      <c r="C1" s="70"/>
      <c r="D1" s="70"/>
      <c r="E1" s="70"/>
      <c r="F1" s="70"/>
      <c r="G1" s="70"/>
    </row>
    <row r="2" spans="1:8" ht="19.5" customHeight="1" x14ac:dyDescent="0.25">
      <c r="A2" s="1" t="s">
        <v>12</v>
      </c>
      <c r="B2" s="2"/>
      <c r="C2" s="2"/>
      <c r="D2" s="2"/>
      <c r="E2" s="2"/>
    </row>
    <row r="3" spans="1:8" x14ac:dyDescent="0.25">
      <c r="A3" s="67" t="s">
        <v>0</v>
      </c>
      <c r="B3" s="68"/>
      <c r="C3" s="68"/>
      <c r="D3" s="68"/>
      <c r="E3" s="68"/>
      <c r="F3" s="68"/>
      <c r="G3" s="69"/>
    </row>
    <row r="4" spans="1:8" ht="28.5" x14ac:dyDescent="0.25">
      <c r="A4" s="5" t="s">
        <v>1</v>
      </c>
      <c r="B4" s="6" t="s">
        <v>2</v>
      </c>
      <c r="C4" s="6" t="s">
        <v>16</v>
      </c>
      <c r="D4" s="6" t="s">
        <v>17</v>
      </c>
      <c r="E4" s="6" t="s">
        <v>18</v>
      </c>
      <c r="F4" s="15" t="s">
        <v>3</v>
      </c>
      <c r="G4" s="7" t="s">
        <v>4</v>
      </c>
    </row>
    <row r="5" spans="1:8" ht="30" x14ac:dyDescent="0.25">
      <c r="A5" s="8">
        <v>1</v>
      </c>
      <c r="B5" s="9" t="s">
        <v>5</v>
      </c>
      <c r="C5" s="8">
        <v>21</v>
      </c>
      <c r="D5" s="10">
        <v>0.2</v>
      </c>
      <c r="E5" s="11">
        <v>1490000</v>
      </c>
      <c r="F5" s="24">
        <f>C5*D5*E5</f>
        <v>6258000</v>
      </c>
      <c r="G5" s="71"/>
    </row>
    <row r="6" spans="1:8" ht="76.5" customHeight="1" x14ac:dyDescent="0.25">
      <c r="A6" s="8">
        <v>2</v>
      </c>
      <c r="B6" s="9" t="s">
        <v>41</v>
      </c>
      <c r="C6" s="8">
        <v>5</v>
      </c>
      <c r="D6" s="12">
        <v>0.13</v>
      </c>
      <c r="E6" s="11">
        <v>1490000</v>
      </c>
      <c r="F6" s="24">
        <f>C6*D6*E6</f>
        <v>968500</v>
      </c>
      <c r="G6" s="72"/>
      <c r="H6" s="57"/>
    </row>
    <row r="7" spans="1:8" ht="90" x14ac:dyDescent="0.25">
      <c r="A7" s="8">
        <v>3</v>
      </c>
      <c r="B7" s="9" t="s">
        <v>19</v>
      </c>
      <c r="C7" s="8">
        <v>4</v>
      </c>
      <c r="D7" s="12">
        <v>0.13</v>
      </c>
      <c r="E7" s="11">
        <v>1490000</v>
      </c>
      <c r="F7" s="24">
        <f>C7*D7*E7</f>
        <v>774800</v>
      </c>
      <c r="G7" s="72"/>
    </row>
    <row r="8" spans="1:8" x14ac:dyDescent="0.25">
      <c r="A8" s="13"/>
      <c r="B8" s="14" t="s">
        <v>6</v>
      </c>
      <c r="C8" s="25"/>
      <c r="D8" s="8"/>
      <c r="E8" s="50"/>
      <c r="F8" s="17">
        <f>SUM(F5:F7)</f>
        <v>8001300</v>
      </c>
      <c r="G8" s="73"/>
    </row>
    <row r="9" spans="1:8" x14ac:dyDescent="0.25">
      <c r="A9" s="67" t="s">
        <v>20</v>
      </c>
      <c r="B9" s="68"/>
      <c r="C9" s="68"/>
      <c r="D9" s="68"/>
      <c r="E9" s="68"/>
      <c r="F9" s="68"/>
      <c r="G9" s="69"/>
    </row>
    <row r="10" spans="1:8" x14ac:dyDescent="0.25">
      <c r="A10" s="15" t="s">
        <v>1</v>
      </c>
      <c r="B10" s="15" t="s">
        <v>7</v>
      </c>
      <c r="C10" s="15" t="s">
        <v>21</v>
      </c>
      <c r="D10" s="15" t="s">
        <v>8</v>
      </c>
      <c r="E10" s="15" t="s">
        <v>9</v>
      </c>
      <c r="F10" s="15" t="s">
        <v>3</v>
      </c>
      <c r="G10" s="16"/>
    </row>
    <row r="11" spans="1:8" ht="33.75" customHeight="1" x14ac:dyDescent="0.25">
      <c r="A11" s="8">
        <v>1</v>
      </c>
      <c r="B11" s="9" t="s">
        <v>23</v>
      </c>
      <c r="C11" s="50" t="s">
        <v>22</v>
      </c>
      <c r="D11" s="8">
        <v>50</v>
      </c>
      <c r="E11" s="11">
        <v>30000</v>
      </c>
      <c r="F11" s="24">
        <f>D11*E11</f>
        <v>1500000</v>
      </c>
      <c r="G11" s="61" t="s">
        <v>31</v>
      </c>
    </row>
    <row r="12" spans="1:8" ht="21.75" customHeight="1" x14ac:dyDescent="0.25">
      <c r="A12" s="5"/>
      <c r="B12" s="29" t="s">
        <v>6</v>
      </c>
      <c r="C12" s="25"/>
      <c r="D12" s="5"/>
      <c r="E12" s="25"/>
      <c r="F12" s="17">
        <f>SUM(F11:F11)</f>
        <v>1500000</v>
      </c>
      <c r="G12" s="63"/>
    </row>
    <row r="13" spans="1:8" s="4" customFormat="1" ht="18.75" customHeight="1" x14ac:dyDescent="0.25">
      <c r="A13" s="18" t="s">
        <v>24</v>
      </c>
      <c r="B13" s="19" t="s">
        <v>25</v>
      </c>
      <c r="C13" s="19"/>
      <c r="D13" s="20"/>
      <c r="E13" s="21"/>
      <c r="F13" s="22"/>
      <c r="G13" s="23"/>
    </row>
    <row r="14" spans="1:8" s="38" customFormat="1" ht="22.5" customHeight="1" x14ac:dyDescent="0.25">
      <c r="A14" s="35" t="s">
        <v>1</v>
      </c>
      <c r="B14" s="35" t="s">
        <v>7</v>
      </c>
      <c r="C14" s="35" t="s">
        <v>26</v>
      </c>
      <c r="D14" s="35" t="s">
        <v>8</v>
      </c>
      <c r="E14" s="36" t="s">
        <v>27</v>
      </c>
      <c r="F14" s="35" t="s">
        <v>3</v>
      </c>
      <c r="G14" s="37"/>
    </row>
    <row r="15" spans="1:8" ht="31.5" customHeight="1" x14ac:dyDescent="0.25">
      <c r="A15" s="39">
        <v>1</v>
      </c>
      <c r="B15" s="45" t="s">
        <v>29</v>
      </c>
      <c r="C15" s="39">
        <v>1</v>
      </c>
      <c r="D15" s="39">
        <v>1</v>
      </c>
      <c r="E15" s="40">
        <v>250000</v>
      </c>
      <c r="F15" s="40">
        <f>C15*D15*E15</f>
        <v>250000</v>
      </c>
      <c r="G15" s="61" t="s">
        <v>44</v>
      </c>
    </row>
    <row r="16" spans="1:8" x14ac:dyDescent="0.25">
      <c r="A16" s="39">
        <v>2</v>
      </c>
      <c r="B16" s="45" t="s">
        <v>28</v>
      </c>
      <c r="C16" s="39">
        <v>1</v>
      </c>
      <c r="D16" s="39">
        <v>1</v>
      </c>
      <c r="E16" s="40">
        <v>150000</v>
      </c>
      <c r="F16" s="40">
        <f t="shared" ref="F16:F18" si="0">C16*D16*E16</f>
        <v>150000</v>
      </c>
      <c r="G16" s="62"/>
    </row>
    <row r="17" spans="1:7" ht="30" x14ac:dyDescent="0.25">
      <c r="A17" s="39">
        <v>3</v>
      </c>
      <c r="B17" s="45" t="s">
        <v>13</v>
      </c>
      <c r="C17" s="39">
        <v>1</v>
      </c>
      <c r="D17" s="39">
        <v>3</v>
      </c>
      <c r="E17" s="40">
        <v>150000</v>
      </c>
      <c r="F17" s="40">
        <f t="shared" si="0"/>
        <v>450000</v>
      </c>
      <c r="G17" s="62"/>
    </row>
    <row r="18" spans="1:7" ht="30" x14ac:dyDescent="0.25">
      <c r="A18" s="39">
        <v>4</v>
      </c>
      <c r="B18" s="46" t="s">
        <v>30</v>
      </c>
      <c r="C18" s="39">
        <v>1</v>
      </c>
      <c r="D18" s="39">
        <v>40</v>
      </c>
      <c r="E18" s="41">
        <v>50000</v>
      </c>
      <c r="F18" s="40">
        <f t="shared" si="0"/>
        <v>2000000</v>
      </c>
      <c r="G18" s="62"/>
    </row>
    <row r="19" spans="1:7" x14ac:dyDescent="0.25">
      <c r="A19" s="35"/>
      <c r="B19" s="42" t="s">
        <v>6</v>
      </c>
      <c r="C19" s="35"/>
      <c r="D19" s="43"/>
      <c r="E19" s="44"/>
      <c r="F19" s="44">
        <f>SUM(F15:F18)</f>
        <v>2850000</v>
      </c>
      <c r="G19" s="63"/>
    </row>
    <row r="20" spans="1:7" x14ac:dyDescent="0.25">
      <c r="A20" s="64" t="s">
        <v>38</v>
      </c>
      <c r="B20" s="65"/>
      <c r="C20" s="65"/>
      <c r="D20" s="65"/>
      <c r="E20" s="65"/>
      <c r="F20" s="65"/>
      <c r="G20" s="66"/>
    </row>
    <row r="21" spans="1:7" x14ac:dyDescent="0.25">
      <c r="A21" s="15" t="s">
        <v>1</v>
      </c>
      <c r="B21" s="15" t="s">
        <v>7</v>
      </c>
      <c r="C21" s="15" t="s">
        <v>21</v>
      </c>
      <c r="D21" s="15" t="s">
        <v>8</v>
      </c>
      <c r="E21" s="15" t="s">
        <v>9</v>
      </c>
      <c r="F21" s="15" t="s">
        <v>3</v>
      </c>
      <c r="G21" s="16"/>
    </row>
    <row r="22" spans="1:7" ht="42.75" customHeight="1" x14ac:dyDescent="0.25">
      <c r="A22" s="8">
        <v>1</v>
      </c>
      <c r="B22" s="26" t="s">
        <v>32</v>
      </c>
      <c r="C22" s="26"/>
      <c r="D22" s="8">
        <v>1</v>
      </c>
      <c r="E22" s="11">
        <v>700000</v>
      </c>
      <c r="F22" s="17">
        <f t="shared" ref="F22:F23" si="1">D22*E22</f>
        <v>700000</v>
      </c>
      <c r="G22" s="47" t="s">
        <v>37</v>
      </c>
    </row>
    <row r="23" spans="1:7" x14ac:dyDescent="0.25">
      <c r="A23" s="8">
        <v>2</v>
      </c>
      <c r="B23" s="26" t="s">
        <v>10</v>
      </c>
      <c r="C23" s="26" t="s">
        <v>34</v>
      </c>
      <c r="D23" s="8">
        <v>0</v>
      </c>
      <c r="E23" s="11">
        <v>450</v>
      </c>
      <c r="F23" s="17">
        <f t="shared" si="1"/>
        <v>0</v>
      </c>
      <c r="G23" s="27"/>
    </row>
    <row r="24" spans="1:7" x14ac:dyDescent="0.25">
      <c r="A24" s="8">
        <v>3</v>
      </c>
      <c r="B24" s="26" t="s">
        <v>35</v>
      </c>
      <c r="C24" s="26" t="s">
        <v>36</v>
      </c>
      <c r="D24" s="8">
        <v>13</v>
      </c>
      <c r="E24" s="11">
        <v>50000</v>
      </c>
      <c r="F24" s="17">
        <f>D24*E24</f>
        <v>650000</v>
      </c>
      <c r="G24" s="27"/>
    </row>
    <row r="25" spans="1:7" x14ac:dyDescent="0.25">
      <c r="A25" s="8">
        <v>4</v>
      </c>
      <c r="B25" s="26" t="s">
        <v>11</v>
      </c>
      <c r="C25" s="26" t="s">
        <v>33</v>
      </c>
      <c r="D25" s="8">
        <v>1</v>
      </c>
      <c r="E25" s="11">
        <v>298700</v>
      </c>
      <c r="F25" s="17">
        <f>D25*E25</f>
        <v>298700</v>
      </c>
      <c r="G25" s="27"/>
    </row>
    <row r="26" spans="1:7" x14ac:dyDescent="0.25">
      <c r="A26" s="28"/>
      <c r="B26" s="29" t="s">
        <v>6</v>
      </c>
      <c r="C26" s="29"/>
      <c r="D26" s="5"/>
      <c r="E26" s="25"/>
      <c r="F26" s="17">
        <f>SUM(F22:F25)</f>
        <v>1648700</v>
      </c>
      <c r="G26" s="16"/>
    </row>
    <row r="27" spans="1:7" x14ac:dyDescent="0.25">
      <c r="A27" s="30"/>
      <c r="B27" s="31"/>
      <c r="C27" s="31"/>
      <c r="D27" s="30"/>
      <c r="E27" s="32"/>
      <c r="F27" s="33"/>
      <c r="G27" s="34"/>
    </row>
    <row r="28" spans="1:7" x14ac:dyDescent="0.25">
      <c r="A28" s="48" t="s">
        <v>39</v>
      </c>
      <c r="B28" s="48"/>
      <c r="C28" s="48"/>
      <c r="D28" s="49">
        <f>F26+F19+F12+F8</f>
        <v>14000000</v>
      </c>
      <c r="E28" s="51"/>
      <c r="F28" s="51"/>
      <c r="G28" s="51">
        <f>14000000-D28</f>
        <v>0</v>
      </c>
    </row>
    <row r="29" spans="1:7" s="53" customFormat="1" x14ac:dyDescent="0.25">
      <c r="A29" s="54"/>
      <c r="B29" s="55" t="s">
        <v>40</v>
      </c>
      <c r="C29" s="54" t="s">
        <v>43</v>
      </c>
      <c r="E29" s="52"/>
      <c r="F29" s="56"/>
      <c r="G29" s="54"/>
    </row>
  </sheetData>
  <mergeCells count="7">
    <mergeCell ref="A20:G20"/>
    <mergeCell ref="A1:G1"/>
    <mergeCell ref="A3:G3"/>
    <mergeCell ref="G5:G8"/>
    <mergeCell ref="A9:G9"/>
    <mergeCell ref="G11:G12"/>
    <mergeCell ref="G15:G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9"/>
  <sheetViews>
    <sheetView topLeftCell="A13" workbookViewId="0">
      <selection activeCell="L21" sqref="L21"/>
    </sheetView>
  </sheetViews>
  <sheetFormatPr defaultRowHeight="15" x14ac:dyDescent="0.25"/>
  <cols>
    <col min="1" max="1" width="5.28515625" style="3" customWidth="1"/>
    <col min="2" max="2" width="21.28515625" style="3" customWidth="1"/>
    <col min="3" max="3" width="11" style="3" customWidth="1"/>
    <col min="4" max="4" width="11.5703125" style="3" customWidth="1"/>
    <col min="5" max="5" width="13.140625" style="3" customWidth="1"/>
    <col min="6" max="6" width="11.28515625" style="3" customWidth="1"/>
    <col min="7" max="7" width="17.42578125" style="3" customWidth="1"/>
    <col min="8" max="16384" width="9.140625" style="3"/>
  </cols>
  <sheetData>
    <row r="1" spans="1:7" ht="21" customHeight="1" x14ac:dyDescent="0.25">
      <c r="A1" s="70" t="s">
        <v>15</v>
      </c>
      <c r="B1" s="70"/>
      <c r="C1" s="70"/>
      <c r="D1" s="70"/>
      <c r="E1" s="70"/>
      <c r="F1" s="70"/>
      <c r="G1" s="70"/>
    </row>
    <row r="2" spans="1:7" ht="19.5" customHeight="1" x14ac:dyDescent="0.25">
      <c r="A2" s="1" t="s">
        <v>12</v>
      </c>
      <c r="B2" s="2"/>
      <c r="C2" s="2"/>
      <c r="D2" s="2"/>
      <c r="E2" s="2"/>
    </row>
    <row r="3" spans="1:7" x14ac:dyDescent="0.25">
      <c r="A3" s="67" t="s">
        <v>0</v>
      </c>
      <c r="B3" s="68"/>
      <c r="C3" s="68"/>
      <c r="D3" s="68"/>
      <c r="E3" s="68"/>
      <c r="F3" s="68"/>
      <c r="G3" s="69"/>
    </row>
    <row r="4" spans="1:7" ht="28.5" x14ac:dyDescent="0.25">
      <c r="A4" s="5" t="s">
        <v>1</v>
      </c>
      <c r="B4" s="6" t="s">
        <v>2</v>
      </c>
      <c r="C4" s="6" t="s">
        <v>16</v>
      </c>
      <c r="D4" s="6" t="s">
        <v>17</v>
      </c>
      <c r="E4" s="6" t="s">
        <v>18</v>
      </c>
      <c r="F4" s="5" t="s">
        <v>3</v>
      </c>
      <c r="G4" s="7" t="s">
        <v>4</v>
      </c>
    </row>
    <row r="5" spans="1:7" ht="30" x14ac:dyDescent="0.25">
      <c r="A5" s="8">
        <v>1</v>
      </c>
      <c r="B5" s="9" t="s">
        <v>5</v>
      </c>
      <c r="C5" s="8">
        <v>13</v>
      </c>
      <c r="D5" s="10">
        <v>0.2</v>
      </c>
      <c r="E5" s="11">
        <v>1490000</v>
      </c>
      <c r="F5" s="24">
        <f>C5*D5*E5</f>
        <v>3874000</v>
      </c>
      <c r="G5" s="58"/>
    </row>
    <row r="6" spans="1:7" ht="78.75" customHeight="1" x14ac:dyDescent="0.25">
      <c r="A6" s="8">
        <v>2</v>
      </c>
      <c r="B6" s="9" t="s">
        <v>41</v>
      </c>
      <c r="C6" s="8">
        <v>7</v>
      </c>
      <c r="D6" s="12">
        <v>0.13</v>
      </c>
      <c r="E6" s="11">
        <v>1490000</v>
      </c>
      <c r="F6" s="24">
        <f>C6*D6*E6</f>
        <v>1355900</v>
      </c>
      <c r="G6" s="59"/>
    </row>
    <row r="7" spans="1:7" ht="90" x14ac:dyDescent="0.25">
      <c r="A7" s="8">
        <v>3</v>
      </c>
      <c r="B7" s="9" t="s">
        <v>19</v>
      </c>
      <c r="C7" s="8">
        <v>0</v>
      </c>
      <c r="D7" s="12">
        <v>0.13</v>
      </c>
      <c r="E7" s="11">
        <v>1490000</v>
      </c>
      <c r="F7" s="24">
        <f>C7*D7*E7</f>
        <v>0</v>
      </c>
      <c r="G7" s="59"/>
    </row>
    <row r="8" spans="1:7" x14ac:dyDescent="0.25">
      <c r="A8" s="13"/>
      <c r="B8" s="14" t="s">
        <v>6</v>
      </c>
      <c r="C8" s="25"/>
      <c r="D8" s="8"/>
      <c r="E8" s="50"/>
      <c r="F8" s="17">
        <f>SUM(F5:F7)</f>
        <v>5229900</v>
      </c>
      <c r="G8" s="60"/>
    </row>
    <row r="9" spans="1:7" x14ac:dyDescent="0.25">
      <c r="A9" s="67" t="s">
        <v>20</v>
      </c>
      <c r="B9" s="68"/>
      <c r="C9" s="68"/>
      <c r="D9" s="68"/>
      <c r="E9" s="68"/>
      <c r="F9" s="68"/>
      <c r="G9" s="69"/>
    </row>
    <row r="10" spans="1:7" x14ac:dyDescent="0.25">
      <c r="A10" s="15" t="s">
        <v>1</v>
      </c>
      <c r="B10" s="15" t="s">
        <v>7</v>
      </c>
      <c r="C10" s="15" t="s">
        <v>21</v>
      </c>
      <c r="D10" s="15" t="s">
        <v>8</v>
      </c>
      <c r="E10" s="15" t="s">
        <v>9</v>
      </c>
      <c r="F10" s="15" t="s">
        <v>3</v>
      </c>
      <c r="G10" s="16"/>
    </row>
    <row r="11" spans="1:7" ht="33.75" customHeight="1" x14ac:dyDescent="0.25">
      <c r="A11" s="8">
        <v>1</v>
      </c>
      <c r="B11" s="9" t="s">
        <v>23</v>
      </c>
      <c r="C11" s="50" t="s">
        <v>22</v>
      </c>
      <c r="D11" s="8">
        <v>40</v>
      </c>
      <c r="E11" s="11">
        <v>30000</v>
      </c>
      <c r="F11" s="24">
        <f>D11*E11</f>
        <v>1200000</v>
      </c>
      <c r="G11" s="61" t="s">
        <v>31</v>
      </c>
    </row>
    <row r="12" spans="1:7" ht="21.75" customHeight="1" x14ac:dyDescent="0.25">
      <c r="A12" s="5"/>
      <c r="B12" s="29" t="s">
        <v>6</v>
      </c>
      <c r="C12" s="25"/>
      <c r="D12" s="5"/>
      <c r="E12" s="25"/>
      <c r="F12" s="17">
        <f>SUM(F11:F11)</f>
        <v>1200000</v>
      </c>
      <c r="G12" s="63"/>
    </row>
    <row r="13" spans="1:7" s="4" customFormat="1" ht="18.75" customHeight="1" x14ac:dyDescent="0.25">
      <c r="A13" s="18" t="s">
        <v>24</v>
      </c>
      <c r="B13" s="19" t="s">
        <v>25</v>
      </c>
      <c r="C13" s="19"/>
      <c r="D13" s="20"/>
      <c r="E13" s="21"/>
      <c r="F13" s="22"/>
      <c r="G13" s="23"/>
    </row>
    <row r="14" spans="1:7" s="38" customFormat="1" ht="22.5" customHeight="1" x14ac:dyDescent="0.25">
      <c r="A14" s="35" t="s">
        <v>1</v>
      </c>
      <c r="B14" s="35" t="s">
        <v>7</v>
      </c>
      <c r="C14" s="35" t="s">
        <v>26</v>
      </c>
      <c r="D14" s="35" t="s">
        <v>8</v>
      </c>
      <c r="E14" s="36" t="s">
        <v>27</v>
      </c>
      <c r="F14" s="35" t="s">
        <v>3</v>
      </c>
      <c r="G14" s="37"/>
    </row>
    <row r="15" spans="1:7" ht="31.5" customHeight="1" x14ac:dyDescent="0.25">
      <c r="A15" s="39">
        <v>1</v>
      </c>
      <c r="B15" s="45" t="s">
        <v>29</v>
      </c>
      <c r="C15" s="39">
        <v>0</v>
      </c>
      <c r="D15" s="39">
        <v>1</v>
      </c>
      <c r="E15" s="40">
        <v>250000</v>
      </c>
      <c r="F15" s="40">
        <f>D15*E15*C15</f>
        <v>0</v>
      </c>
      <c r="G15" s="61" t="s">
        <v>44</v>
      </c>
    </row>
    <row r="16" spans="1:7" x14ac:dyDescent="0.25">
      <c r="A16" s="39">
        <v>2</v>
      </c>
      <c r="B16" s="45" t="s">
        <v>28</v>
      </c>
      <c r="C16" s="39">
        <v>0</v>
      </c>
      <c r="D16" s="39">
        <v>1</v>
      </c>
      <c r="E16" s="40">
        <v>150000</v>
      </c>
      <c r="F16" s="40">
        <f t="shared" ref="F16:F18" si="0">D16*E16*C16</f>
        <v>0</v>
      </c>
      <c r="G16" s="62"/>
    </row>
    <row r="17" spans="1:7" ht="30" x14ac:dyDescent="0.25">
      <c r="A17" s="39">
        <v>3</v>
      </c>
      <c r="B17" s="45" t="s">
        <v>13</v>
      </c>
      <c r="C17" s="39">
        <v>0</v>
      </c>
      <c r="D17" s="39">
        <v>3</v>
      </c>
      <c r="E17" s="40">
        <v>150000</v>
      </c>
      <c r="F17" s="40">
        <f t="shared" si="0"/>
        <v>0</v>
      </c>
      <c r="G17" s="62"/>
    </row>
    <row r="18" spans="1:7" ht="30" x14ac:dyDescent="0.25">
      <c r="A18" s="39">
        <v>4</v>
      </c>
      <c r="B18" s="46" t="s">
        <v>30</v>
      </c>
      <c r="C18" s="39">
        <v>0</v>
      </c>
      <c r="D18" s="39">
        <v>40</v>
      </c>
      <c r="E18" s="41">
        <v>50000</v>
      </c>
      <c r="F18" s="40">
        <f t="shared" si="0"/>
        <v>0</v>
      </c>
      <c r="G18" s="62"/>
    </row>
    <row r="19" spans="1:7" x14ac:dyDescent="0.25">
      <c r="A19" s="35"/>
      <c r="B19" s="42" t="s">
        <v>6</v>
      </c>
      <c r="C19" s="35"/>
      <c r="D19" s="43"/>
      <c r="E19" s="44"/>
      <c r="F19" s="44">
        <f>SUM(F15:F18)</f>
        <v>0</v>
      </c>
      <c r="G19" s="63"/>
    </row>
    <row r="20" spans="1:7" x14ac:dyDescent="0.25">
      <c r="A20" s="64" t="s">
        <v>38</v>
      </c>
      <c r="B20" s="65"/>
      <c r="C20" s="65"/>
      <c r="D20" s="65"/>
      <c r="E20" s="65"/>
      <c r="F20" s="65"/>
      <c r="G20" s="66"/>
    </row>
    <row r="21" spans="1:7" x14ac:dyDescent="0.25">
      <c r="A21" s="15" t="s">
        <v>1</v>
      </c>
      <c r="B21" s="15" t="s">
        <v>7</v>
      </c>
      <c r="C21" s="15" t="s">
        <v>21</v>
      </c>
      <c r="D21" s="15" t="s">
        <v>8</v>
      </c>
      <c r="E21" s="15" t="s">
        <v>9</v>
      </c>
      <c r="F21" s="15" t="s">
        <v>3</v>
      </c>
      <c r="G21" s="16"/>
    </row>
    <row r="22" spans="1:7" ht="42.75" customHeight="1" x14ac:dyDescent="0.25">
      <c r="A22" s="8">
        <v>1</v>
      </c>
      <c r="B22" s="26" t="s">
        <v>32</v>
      </c>
      <c r="C22" s="26"/>
      <c r="D22" s="8">
        <v>1</v>
      </c>
      <c r="E22" s="11">
        <v>400000</v>
      </c>
      <c r="F22" s="17">
        <f t="shared" ref="F22:F23" si="1">D22*E22</f>
        <v>400000</v>
      </c>
      <c r="G22" s="47" t="s">
        <v>37</v>
      </c>
    </row>
    <row r="23" spans="1:7" x14ac:dyDescent="0.25">
      <c r="A23" s="8">
        <v>2</v>
      </c>
      <c r="B23" s="26" t="s">
        <v>10</v>
      </c>
      <c r="C23" s="26" t="s">
        <v>34</v>
      </c>
      <c r="D23" s="8">
        <v>900</v>
      </c>
      <c r="E23" s="11">
        <v>450</v>
      </c>
      <c r="F23" s="17">
        <f t="shared" si="1"/>
        <v>405000</v>
      </c>
      <c r="G23" s="27"/>
    </row>
    <row r="24" spans="1:7" x14ac:dyDescent="0.25">
      <c r="A24" s="8">
        <v>3</v>
      </c>
      <c r="B24" s="26" t="s">
        <v>35</v>
      </c>
      <c r="C24" s="26" t="s">
        <v>36</v>
      </c>
      <c r="D24" s="8">
        <v>13</v>
      </c>
      <c r="E24" s="11">
        <v>50000</v>
      </c>
      <c r="F24" s="17">
        <f>D24*E24</f>
        <v>650000</v>
      </c>
      <c r="G24" s="27"/>
    </row>
    <row r="25" spans="1:7" x14ac:dyDescent="0.25">
      <c r="A25" s="8">
        <v>4</v>
      </c>
      <c r="B25" s="26" t="s">
        <v>11</v>
      </c>
      <c r="C25" s="26" t="s">
        <v>33</v>
      </c>
      <c r="D25" s="8">
        <v>1</v>
      </c>
      <c r="E25" s="11">
        <v>115100</v>
      </c>
      <c r="F25" s="17">
        <f>D25*E25</f>
        <v>115100</v>
      </c>
      <c r="G25" s="27"/>
    </row>
    <row r="26" spans="1:7" x14ac:dyDescent="0.25">
      <c r="A26" s="28"/>
      <c r="B26" s="29" t="s">
        <v>6</v>
      </c>
      <c r="C26" s="29"/>
      <c r="D26" s="5"/>
      <c r="E26" s="25"/>
      <c r="F26" s="17">
        <f>SUM(F22:F25)</f>
        <v>1570100</v>
      </c>
      <c r="G26" s="16"/>
    </row>
    <row r="27" spans="1:7" x14ac:dyDescent="0.25">
      <c r="A27" s="30"/>
      <c r="B27" s="31"/>
      <c r="C27" s="31"/>
      <c r="D27" s="30"/>
      <c r="E27" s="32"/>
      <c r="F27" s="33"/>
      <c r="G27" s="34"/>
    </row>
    <row r="28" spans="1:7" x14ac:dyDescent="0.25">
      <c r="A28" s="48" t="s">
        <v>39</v>
      </c>
      <c r="B28" s="48"/>
      <c r="C28" s="48"/>
      <c r="D28" s="49">
        <f>F26+F19+F12+F8</f>
        <v>8000000</v>
      </c>
      <c r="E28" s="51"/>
      <c r="F28" s="51"/>
      <c r="G28" s="51">
        <f>8000000-D28</f>
        <v>0</v>
      </c>
    </row>
    <row r="29" spans="1:7" s="53" customFormat="1" x14ac:dyDescent="0.25">
      <c r="A29" s="54"/>
      <c r="B29" s="55" t="s">
        <v>40</v>
      </c>
      <c r="C29" s="54" t="s">
        <v>14</v>
      </c>
      <c r="E29" s="52"/>
      <c r="F29" s="56"/>
      <c r="G29" s="54"/>
    </row>
  </sheetData>
  <mergeCells count="6">
    <mergeCell ref="A20:G20"/>
    <mergeCell ref="A1:G1"/>
    <mergeCell ref="A3:G3"/>
    <mergeCell ref="A9:G9"/>
    <mergeCell ref="G11:G12"/>
    <mergeCell ref="G15:G19"/>
  </mergeCells>
  <pageMargins left="0.45" right="0.45" top="0.5" bottom="0.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12 tr</vt:lpstr>
      <vt:lpstr>14tr</vt:lpstr>
      <vt:lpstr>8tr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2019-02-14T08:21:50Z</cp:lastPrinted>
  <dcterms:created xsi:type="dcterms:W3CDTF">2017-09-13T07:31:39Z</dcterms:created>
  <dcterms:modified xsi:type="dcterms:W3CDTF">2019-12-10T03:10:23Z</dcterms:modified>
</cp:coreProperties>
</file>